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148A5011-7149-4BF9-B4BB-4502927BFF22}"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<sst xmlns="http://schemas.openxmlformats.org/spreadsheetml/2006/main" count="1743" uniqueCount="1174">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</sst>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K10" sqref="K10:L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272</v>
      </c>
      <c r="B10" s="172"/>
      <c r="C10" s="172"/>
      <c r="D10" s="169" t="str">
        <f>VLOOKUP(A10,listado,2,0)</f>
        <v>Técnico/a 3</v>
      </c>
      <c r="E10" s="169"/>
      <c r="F10" s="169"/>
      <c r="G10" s="166" t="str">
        <f>VLOOKUP(A10,listado,3,0)</f>
        <v>Especialista en Diseño de Proyectos ferroviarios</v>
      </c>
      <c r="H10" s="166"/>
      <c r="I10" s="166"/>
      <c r="J10" s="166"/>
      <c r="K10" s="169" t="str">
        <f>VLOOKUP(A10,listado,4,0)</f>
        <v>Madrid</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tr">
        <f>VLOOKUP(A10,listado,5,0)</f>
        <v>Dominio de programas de trazado y modelado: Istram, Civil 3D, Revit, etc.</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0,5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 xml:space="preserve">Al menos 1  año de experiencia global  en el sector de la Ingeniería / Consultoría del Transporte. </v>
      </c>
      <c r="C20" s="203"/>
      <c r="D20" s="203"/>
      <c r="E20" s="203"/>
      <c r="F20" s="203"/>
      <c r="G20" s="203"/>
      <c r="H20" s="203"/>
      <c r="I20" s="62"/>
      <c r="J20" s="186"/>
      <c r="K20" s="186"/>
      <c r="L20" s="187"/>
    </row>
    <row r="21" spans="1:12" s="2" customFormat="1" ht="60" customHeight="1" thickBot="1">
      <c r="A21" s="49" t="s">
        <v>39</v>
      </c>
      <c r="B21" s="200" t="str">
        <f>VLOOKUP(A10,listado,8,0)</f>
        <v xml:space="preserve">Al menos 1 año de experiencia en modelado de obra lineal con ISTRAM. </v>
      </c>
      <c r="C21" s="200"/>
      <c r="D21" s="200"/>
      <c r="E21" s="200"/>
      <c r="F21" s="200"/>
      <c r="G21" s="200"/>
      <c r="H21" s="200"/>
      <c r="I21" s="62"/>
      <c r="J21" s="186"/>
      <c r="K21" s="186"/>
      <c r="L21" s="187"/>
    </row>
    <row r="22" spans="1:12" s="2" customFormat="1" ht="60" customHeight="1" thickBot="1">
      <c r="A22" s="49" t="s">
        <v>40</v>
      </c>
      <c r="B22" s="200" t="str">
        <f>VLOOKUP(A10,listado,9,0)</f>
        <v xml:space="preserve"> Al menos 5 años en las funciones enumeradas en el apartado 1.14</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Experiencia demostrable de un año en uso de ISTRAM para modelado de obra lineal en proyectos aprobados.</v>
      </c>
      <c r="B24" s="161"/>
      <c r="C24" s="161"/>
      <c r="D24" s="161"/>
      <c r="E24" s="161"/>
      <c r="F24" s="161"/>
      <c r="G24" s="161"/>
      <c r="H24" s="162"/>
      <c r="I24" s="62"/>
      <c r="J24" s="186"/>
      <c r="K24" s="186"/>
      <c r="L24" s="187"/>
    </row>
    <row r="25" spans="1:12" s="2" customFormat="1" ht="49.8" customHeight="1" thickBot="1">
      <c r="A25" s="160">
        <f>VLOOKUP(A10,listado,11,0)</f>
        <v>0</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RjJp1fPM5cyjVxDySb8diP52KZ58fUR457RD/tGmnPv84jq8G7JIUAmiKArJfXg+BC7Ls4VRj/UZHLSLI8medQ==" saltValue="iHeUs6/lwwQrWcONIlJX6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2024-04-26T12:29:08Z</dcterms:modified>
</cp:coreProperties>
</file>